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325"/>
  </bookViews>
  <sheets>
    <sheet name="SIMHADRI-I_ V(C)" sheetId="1" r:id="rId1"/>
    <sheet name="XVI A_VSTPS_V" sheetId="2" state="hidden" r:id="rId2"/>
  </sheets>
  <definedNames>
    <definedName name="_xlnm.Print_Area" localSheetId="0">'SIMHADRI-I_ V(C)'!$A$1:$V$55</definedName>
  </definedNames>
  <calcPr calcId="162913" iterate="1"/>
</workbook>
</file>

<file path=xl/calcChain.xml><?xml version="1.0" encoding="utf-8"?>
<calcChain xmlns="http://schemas.openxmlformats.org/spreadsheetml/2006/main">
  <c r="Q48" i="1"/>
  <c r="S40"/>
  <c r="J42"/>
  <c r="L42"/>
  <c r="J40"/>
  <c r="J38"/>
  <c r="S32" s="1"/>
  <c r="J30"/>
  <c r="S25" s="1"/>
  <c r="S17"/>
  <c r="O56" l="1"/>
  <c r="G40" l="1"/>
  <c r="Q40" s="1"/>
  <c r="O40"/>
  <c r="O48"/>
  <c r="O52"/>
  <c r="G52"/>
  <c r="Q52" s="1"/>
  <c r="G48"/>
  <c r="Q32" l="1"/>
  <c r="Q25"/>
  <c r="Q17"/>
  <c r="Q10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<sst xmlns="http://schemas.openxmlformats.org/spreadsheetml/2006/main" count="230" uniqueCount="139">
  <si>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</si>
  <si>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</si>
  <si>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</si>
  <si>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</si>
  <si>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</si>
  <si>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</si>
  <si>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</si>
  <si>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</si>
  <si>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</si>
  <si>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</si>
  <si>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</si>
  <si>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</si>
  <si>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</si>
  <si>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</si>
  <si>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</si>
  <si>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</si>
  <si>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</si>
  <si>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</si>
  <si>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</si>
  <si>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</si>
  <si>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</si>
  <si>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</si>
  <si>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</si>
  <si>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</si>
  <si>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</si>
  <si>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</si>
  <si>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</si>
  <si>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</si>
  <si>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</si>
  <si>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</si>
  <si>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</si>
  <si>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</si>
  <si>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</si>
  <si>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</si>
  <si>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</si>
  <si>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</si>
  <si>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</si>
  <si>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</si>
  <si>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</si>
  <si>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</si>
  <si>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</si>
  <si>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</si>
  <si>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</si>
  <si>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</si>
  <si>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</si>
  <si>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</si>
  <si>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</si>
  <si>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</si>
  <si>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</si>
  <si>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</si>
  <si>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</si>
  <si>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</si>
  <si>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</si>
  <si>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</si>
  <si>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</si>
  <si>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</si>
  <si>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</si>
  <si>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</si>
  <si>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</si>
  <si>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</si>
  <si>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</si>
  <si>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</si>
  <si>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</si>
  <si>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</si>
  <si>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</si>
  <si>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</si>
  <si>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</si>
  <si>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</si>
  <si>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 xml:space="preserve">COD of Units/Station : </t>
  </si>
  <si>
    <t>No</t>
  </si>
  <si>
    <t>Rs-Lac</t>
  </si>
  <si>
    <t>Add-cap  allowed by the Commission under the provision of Regulation 14(3)</t>
  </si>
  <si>
    <t>Capitalisation   out of add cap allowed under Regulation 14(3)</t>
  </si>
  <si>
    <t xml:space="preserve">       Details of Asset/Work wise Capitalisation  based on the  Expenditure allowed by the Commission in the tariff  period 2014-19</t>
  </si>
  <si>
    <t xml:space="preserve">Add-cap  allowed by the Commission under the provision of Regulation 9(2) </t>
  </si>
  <si>
    <t>Capitalisation   out of add cap allowed under Regulation 9(2)</t>
  </si>
  <si>
    <t>Total</t>
  </si>
  <si>
    <t>Rs(Lakh)- Gross</t>
  </si>
  <si>
    <t>Stage: I (2X500 MW)</t>
  </si>
  <si>
    <t>Ash related works</t>
  </si>
  <si>
    <t xml:space="preserve">Net basis </t>
  </si>
  <si>
    <t>AAQMS</t>
  </si>
  <si>
    <t>other works</t>
  </si>
  <si>
    <t xml:space="preserve">liability of (2) </t>
  </si>
  <si>
    <t>NA</t>
  </si>
  <si>
    <t>MBOA</t>
  </si>
  <si>
    <t>ASH DYKE</t>
  </si>
  <si>
    <t>misc work</t>
  </si>
  <si>
    <t>TOTAL</t>
  </si>
  <si>
    <t>Environment monitoring, EMS related work</t>
  </si>
  <si>
    <t>Building and other works</t>
  </si>
  <si>
    <t>Civil works</t>
  </si>
  <si>
    <t>Name of Generating  Station : SIMHADRI STPS Stage-I</t>
  </si>
  <si>
    <t xml:space="preserve">Capitalisation done which has not been claimed/ allowed in the tariff </t>
  </si>
  <si>
    <t>Difference of Allowed vs Expenditure</t>
  </si>
  <si>
    <t xml:space="preserve">Capital Spares </t>
  </si>
  <si>
    <t xml:space="preserve">Total Addition  during  the year as per duly audited Schedule of Fixed Asset  </t>
  </si>
  <si>
    <t>7 = 4* 6</t>
  </si>
  <si>
    <t>8 = 5 * 6</t>
  </si>
  <si>
    <t>12=10+11</t>
  </si>
  <si>
    <t>14=(2+3+7+8)-(9+12+13)</t>
  </si>
  <si>
    <t>16=9+12+13+15</t>
  </si>
  <si>
    <t>Income tax rate</t>
  </si>
  <si>
    <t>Effective Compensatory allowance available for Expenditure</t>
  </si>
  <si>
    <t>Effective Special allowance available for Expenditure</t>
  </si>
  <si>
    <t>(%)</t>
  </si>
  <si>
    <t>Total Expenditure done under Special and Compensation Allowance</t>
  </si>
  <si>
    <t>(Rs. Lakhs)</t>
  </si>
  <si>
    <t>.</t>
  </si>
  <si>
    <t>Dry ash evaculation</t>
  </si>
  <si>
    <t>Land (new item)</t>
  </si>
  <si>
    <t>Bldg works</t>
  </si>
  <si>
    <t xml:space="preserve">FERV: </t>
  </si>
  <si>
    <t xml:space="preserve"> IUT: </t>
  </si>
  <si>
    <t xml:space="preserve">Decap of Spares:  </t>
  </si>
  <si>
    <t xml:space="preserve"> Decap of MBOA/ other works:</t>
  </si>
  <si>
    <t>Pkg ERV:</t>
  </si>
  <si>
    <t xml:space="preserve"> Laibility reversal</t>
  </si>
  <si>
    <t xml:space="preserve"> Decap of MBOA:</t>
  </si>
  <si>
    <t>Liability reversal:</t>
  </si>
  <si>
    <t xml:space="preserve">Pkg ERV: </t>
  </si>
  <si>
    <t xml:space="preserve"> IUT:</t>
  </si>
  <si>
    <t xml:space="preserve"> Decap of Spares: -</t>
  </si>
  <si>
    <t>Decap of Spares</t>
  </si>
  <si>
    <t>Decap of MBOA: -</t>
  </si>
  <si>
    <t>package ERV</t>
  </si>
  <si>
    <t>FERV:</t>
  </si>
  <si>
    <t xml:space="preserve"> IUT: (</t>
  </si>
  <si>
    <t>Decap of Spares: -</t>
  </si>
  <si>
    <t xml:space="preserve"> Decap ofMBOA: </t>
  </si>
  <si>
    <t>Waqf land liability: 360.1</t>
  </si>
  <si>
    <t xml:space="preserve">SAP software </t>
  </si>
  <si>
    <t xml:space="preserve">FERV: 3458, </t>
  </si>
  <si>
    <t xml:space="preserve">Decap of Spares/MBOA/other items: </t>
  </si>
  <si>
    <t>ERV</t>
  </si>
  <si>
    <t>Decap</t>
  </si>
  <si>
    <t>Pkg ERV</t>
  </si>
  <si>
    <t>IUT</t>
  </si>
  <si>
    <t>Liability reversal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</si>
</sst>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0" borderId="14" xfId="1" applyFont="1" applyBorder="1" applyAlignment="1">
      <alignment wrapText="1"/>
    </xf>
    <xf numFmtId="0" fontId="7" fillId="0" borderId="14" xfId="1" applyFont="1" applyBorder="1" applyAlignment="1">
      <alignment wrapText="1"/>
    </xf>
    <xf numFmtId="43" fontId="7" fillId="0" borderId="14" xfId="2" applyFont="1" applyBorder="1" applyAlignment="1">
      <alignment wrapText="1"/>
    </xf>
    <xf numFmtId="0" fontId="6" fillId="0" borderId="15" xfId="1" applyFont="1" applyBorder="1" applyAlignment="1">
      <alignment horizontal="right" wrapText="1"/>
    </xf>
    <xf numFmtId="0" fontId="1" fillId="0" borderId="15" xfId="1" applyBorder="1" applyAlignment="1">
      <alignment horizontal="left"/>
    </xf>
    <xf numFmtId="43" fontId="7" fillId="0" borderId="15" xfId="2" applyFont="1" applyBorder="1" applyAlignment="1">
      <alignment wrapText="1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wrapText="1"/>
    </xf>
    <xf numFmtId="0" fontId="6" fillId="0" borderId="18" xfId="1" applyFont="1" applyBorder="1" applyAlignment="1">
      <alignment wrapText="1"/>
    </xf>
    <xf numFmtId="43" fontId="7" fillId="0" borderId="18" xfId="2" applyFont="1" applyBorder="1" applyAlignment="1">
      <alignment wrapText="1"/>
    </xf>
    <xf numFmtId="0" fontId="4" fillId="0" borderId="6" xfId="0" applyFont="1" applyBorder="1" applyAlignment="1">
      <alignment horizontal="justify" vertical="top" wrapText="1"/>
    </xf>
    <xf numFmtId="43" fontId="8" fillId="0" borderId="17" xfId="2" applyFont="1" applyBorder="1" applyAlignment="1">
      <alignment wrapText="1"/>
    </xf>
    <xf numFmtId="0" fontId="7" fillId="0" borderId="15" xfId="1" applyFont="1" applyBorder="1" applyAlignment="1">
      <alignment wrapText="1"/>
    </xf>
    <xf numFmtId="0" fontId="6" fillId="0" borderId="15" xfId="1" applyFont="1" applyBorder="1" applyAlignment="1">
      <alignment wrapText="1"/>
    </xf>
    <xf numFmtId="43" fontId="7" fillId="0" borderId="17" xfId="2" applyFont="1" applyBorder="1" applyAlignment="1">
      <alignment wrapText="1"/>
    </xf>
    <xf numFmtId="0" fontId="7" fillId="0" borderId="18" xfId="1" applyFont="1" applyBorder="1" applyAlignment="1">
      <alignment wrapText="1"/>
    </xf>
    <xf numFmtId="0" fontId="8" fillId="0" borderId="16" xfId="1" applyFont="1" applyBorder="1" applyAlignment="1">
      <alignment horizontal="center" wrapText="1"/>
    </xf>
    <xf numFmtId="0" fontId="8" fillId="0" borderId="17" xfId="1" applyFont="1" applyBorder="1" applyAlignment="1">
      <alignment horizontal="left" wrapText="1"/>
    </xf>
    <xf numFmtId="43" fontId="8" fillId="0" borderId="17" xfId="2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8" fillId="0" borderId="19" xfId="1" applyFont="1" applyBorder="1" applyAlignment="1">
      <alignment horizontal="left" wrapText="1"/>
    </xf>
    <xf numFmtId="43" fontId="7" fillId="0" borderId="19" xfId="2" applyFont="1" applyBorder="1" applyAlignment="1">
      <alignment wrapText="1"/>
    </xf>
    <xf numFmtId="0" fontId="1" fillId="0" borderId="20" xfId="1" applyBorder="1"/>
    <xf numFmtId="0" fontId="8" fillId="0" borderId="21" xfId="1" applyFont="1" applyFill="1" applyBorder="1" applyAlignment="1">
      <alignment horizontal="left" wrapText="1"/>
    </xf>
    <xf numFmtId="43" fontId="7" fillId="0" borderId="21" xfId="2" applyFont="1" applyFill="1" applyBorder="1" applyAlignment="1">
      <alignment horizontal="right" wrapText="1"/>
    </xf>
    <xf numFmtId="0" fontId="1" fillId="0" borderId="22" xfId="1" applyBorder="1"/>
    <xf numFmtId="0" fontId="8" fillId="0" borderId="23" xfId="1" applyFont="1" applyFill="1" applyBorder="1" applyAlignment="1">
      <alignment horizontal="left" wrapText="1"/>
    </xf>
    <xf numFmtId="43" fontId="1" fillId="0" borderId="23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14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6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1" fontId="11" fillId="0" borderId="2" xfId="0" quotePrefix="1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0" fillId="0" borderId="14" xfId="0" applyFont="1" applyFill="1" applyBorder="1"/>
    <xf numFmtId="0" fontId="12" fillId="0" borderId="14" xfId="0" applyFont="1" applyFill="1" applyBorder="1" applyAlignment="1">
      <alignment vertical="top" wrapText="1"/>
    </xf>
    <xf numFmtId="0" fontId="13" fillId="0" borderId="27" xfId="0" applyFont="1" applyFill="1" applyBorder="1"/>
    <xf numFmtId="0" fontId="11" fillId="0" borderId="23" xfId="0" applyFont="1" applyFill="1" applyBorder="1" applyAlignment="1">
      <alignment vertical="top" wrapText="1"/>
    </xf>
    <xf numFmtId="0" fontId="11" fillId="0" borderId="23" xfId="0" applyFont="1" applyFill="1" applyBorder="1"/>
    <xf numFmtId="0" fontId="12" fillId="0" borderId="23" xfId="0" applyFont="1" applyFill="1" applyBorder="1" applyAlignment="1">
      <alignment vertical="top" wrapText="1"/>
    </xf>
    <xf numFmtId="0" fontId="13" fillId="0" borderId="47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8" xfId="0" applyFont="1" applyFill="1" applyBorder="1"/>
    <xf numFmtId="0" fontId="10" fillId="0" borderId="4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/>
    </xf>
    <xf numFmtId="0" fontId="10" fillId="0" borderId="42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2" fontId="10" fillId="0" borderId="0" xfId="0" applyNumberFormat="1" applyFont="1" applyFill="1"/>
    <xf numFmtId="0" fontId="11" fillId="0" borderId="29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164" fontId="10" fillId="0" borderId="21" xfId="0" applyNumberFormat="1" applyFont="1" applyFill="1" applyBorder="1" applyAlignment="1">
      <alignment vertical="top" wrapText="1"/>
    </xf>
    <xf numFmtId="0" fontId="10" fillId="0" borderId="21" xfId="0" applyFont="1" applyFill="1" applyBorder="1"/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wrapText="1"/>
    </xf>
    <xf numFmtId="164" fontId="11" fillId="0" borderId="23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right" vertical="top" wrapText="1"/>
    </xf>
    <xf numFmtId="2" fontId="10" fillId="0" borderId="39" xfId="0" applyNumberFormat="1" applyFont="1" applyFill="1" applyBorder="1" applyAlignment="1">
      <alignment vertical="top" wrapText="1"/>
    </xf>
    <xf numFmtId="2" fontId="11" fillId="0" borderId="27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quotePrefix="1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1" fillId="0" borderId="0" xfId="0" applyFont="1" applyFill="1"/>
    <xf numFmtId="0" fontId="10" fillId="0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2" fontId="11" fillId="0" borderId="21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165" fontId="10" fillId="0" borderId="34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vertical="top" wrapText="1"/>
    </xf>
    <xf numFmtId="2" fontId="11" fillId="0" borderId="14" xfId="0" applyNumberFormat="1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2" fontId="10" fillId="0" borderId="43" xfId="0" applyNumberFormat="1" applyFont="1" applyFill="1" applyBorder="1" applyAlignment="1">
      <alignment horizontal="center" vertical="top" wrapText="1"/>
    </xf>
    <xf numFmtId="2" fontId="10" fillId="0" borderId="44" xfId="0" applyNumberFormat="1" applyFont="1" applyFill="1" applyBorder="1" applyAlignment="1">
      <alignment horizontal="center" vertical="top" wrapText="1"/>
    </xf>
    <xf numFmtId="2" fontId="11" fillId="0" borderId="40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45" xfId="0" applyNumberFormat="1" applyFont="1" applyFill="1" applyBorder="1" applyAlignment="1">
      <alignment horizontal="center" vertical="top" wrapText="1"/>
    </xf>
    <xf numFmtId="2" fontId="11" fillId="0" borderId="46" xfId="0" applyNumberFormat="1" applyFont="1" applyFill="1" applyBorder="1" applyAlignment="1">
      <alignment horizontal="center" vertical="top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2" fontId="10" fillId="0" borderId="38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 8 3" xfId="2"/>
    <cellStyle name="Comma 8 3 2" xfId="3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topLeftCell="A19" zoomScale="85" zoomScaleNormal="85" workbookViewId="0">
      <selection activeCell="A40" sqref="A1:XFD1048576"/>
    </sheetView>
  </sheetViews>
  <sheetFormatPr defaultColWidth="8.85546875" defaultRowHeight="12.75"/>
  <cols>
    <col min="1" max="1" width="8.85546875" style="130"/>
    <col min="2" max="2" width="11.42578125" style="37" customWidth="1"/>
    <col min="3" max="3" width="6.7109375" style="37" customWidth="1"/>
    <col min="4" max="4" width="10.5703125" style="37" customWidth="1"/>
    <col min="5" max="8" width="8.140625" style="37" customWidth="1"/>
    <col min="9" max="9" width="13.5703125" style="37" customWidth="1"/>
    <col min="10" max="10" width="12.5703125" style="37" customWidth="1"/>
    <col min="11" max="11" width="20.5703125" style="37" customWidth="1"/>
    <col min="12" max="12" width="8.7109375" style="37" customWidth="1"/>
    <col min="13" max="13" width="10.85546875" style="37" customWidth="1"/>
    <col min="14" max="15" width="8.85546875" style="37"/>
    <col min="16" max="16" width="10.7109375" style="37" customWidth="1"/>
    <col min="17" max="17" width="10.140625" style="37" customWidth="1"/>
    <col min="18" max="18" width="8.7109375" style="37" customWidth="1"/>
    <col min="19" max="19" width="8.85546875" style="37"/>
    <col min="20" max="20" width="12" style="37" customWidth="1"/>
    <col min="21" max="21" width="19.5703125" style="37" customWidth="1"/>
    <col min="22" max="22" width="9.42578125" style="37" customWidth="1"/>
    <col min="23" max="23" width="9.140625" style="37" bestFit="1" customWidth="1"/>
    <col min="24" max="16384" width="8.85546875" style="38"/>
  </cols>
  <sheetData>
    <row r="1" spans="1:23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</row>
    <row r="2" spans="1:23">
      <c r="A2" s="173" t="s">
        <v>92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</row>
    <row r="3" spans="1:23">
      <c r="A3" s="173" t="s">
        <v>78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5"/>
    </row>
    <row r="4" spans="1:23">
      <c r="A4" s="173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5"/>
    </row>
    <row r="5" spans="1:23" ht="13.5" thickBot="1">
      <c r="A5" s="173" t="s">
        <v>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/>
    </row>
    <row r="6" spans="1:23" s="40" customFormat="1" ht="31.5" customHeight="1" thickBot="1">
      <c r="A6" s="189" t="s">
        <v>1</v>
      </c>
      <c r="B6" s="191" t="s">
        <v>74</v>
      </c>
      <c r="C6" s="191"/>
      <c r="D6" s="191" t="s">
        <v>2</v>
      </c>
      <c r="E6" s="191" t="s">
        <v>3</v>
      </c>
      <c r="F6" s="134" t="s">
        <v>102</v>
      </c>
      <c r="G6" s="145" t="s">
        <v>103</v>
      </c>
      <c r="H6" s="145" t="s">
        <v>104</v>
      </c>
      <c r="I6" s="191" t="s">
        <v>4</v>
      </c>
      <c r="J6" s="191"/>
      <c r="K6" s="191"/>
      <c r="L6" s="191"/>
      <c r="M6" s="191"/>
      <c r="N6" s="191"/>
      <c r="O6" s="134" t="s">
        <v>106</v>
      </c>
      <c r="P6" s="176" t="s">
        <v>93</v>
      </c>
      <c r="Q6" s="176" t="s">
        <v>94</v>
      </c>
      <c r="R6" s="176" t="s">
        <v>95</v>
      </c>
      <c r="S6" s="176" t="s">
        <v>15</v>
      </c>
      <c r="T6" s="199" t="s">
        <v>96</v>
      </c>
      <c r="U6" s="205" t="s">
        <v>5</v>
      </c>
      <c r="V6" s="206"/>
      <c r="W6" s="39"/>
    </row>
    <row r="7" spans="1:23" s="40" customFormat="1" ht="108" customHeight="1" thickBot="1">
      <c r="A7" s="190"/>
      <c r="B7" s="192"/>
      <c r="C7" s="192"/>
      <c r="D7" s="192"/>
      <c r="E7" s="192"/>
      <c r="F7" s="135"/>
      <c r="G7" s="145"/>
      <c r="H7" s="145"/>
      <c r="I7" s="192" t="s">
        <v>75</v>
      </c>
      <c r="J7" s="192"/>
      <c r="K7" s="192" t="s">
        <v>6</v>
      </c>
      <c r="L7" s="192"/>
      <c r="M7" s="192" t="s">
        <v>7</v>
      </c>
      <c r="N7" s="192"/>
      <c r="O7" s="135"/>
      <c r="P7" s="177"/>
      <c r="Q7" s="177"/>
      <c r="R7" s="177"/>
      <c r="S7" s="177"/>
      <c r="T7" s="200"/>
      <c r="U7" s="207"/>
      <c r="V7" s="208"/>
      <c r="W7" s="39"/>
    </row>
    <row r="8" spans="1:23" ht="26.25" thickBot="1">
      <c r="A8" s="41"/>
      <c r="B8" s="42" t="s">
        <v>80</v>
      </c>
      <c r="C8" s="42" t="s">
        <v>83</v>
      </c>
      <c r="D8" s="42"/>
      <c r="E8" s="42"/>
      <c r="F8" s="43" t="s">
        <v>105</v>
      </c>
      <c r="G8" s="43"/>
      <c r="H8" s="43"/>
      <c r="I8" s="44" t="s">
        <v>8</v>
      </c>
      <c r="J8" s="44" t="s">
        <v>77</v>
      </c>
      <c r="K8" s="44" t="s">
        <v>8</v>
      </c>
      <c r="L8" s="44" t="s">
        <v>77</v>
      </c>
      <c r="M8" s="44" t="s">
        <v>8</v>
      </c>
      <c r="N8" s="45" t="s">
        <v>9</v>
      </c>
      <c r="O8" s="46" t="s">
        <v>107</v>
      </c>
      <c r="P8" s="47"/>
      <c r="Q8" s="47"/>
      <c r="R8" s="47"/>
      <c r="S8" s="48"/>
      <c r="T8" s="48"/>
      <c r="U8" s="203"/>
      <c r="V8" s="204"/>
    </row>
    <row r="9" spans="1:23" ht="39" thickBo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50">
        <v>6</v>
      </c>
      <c r="G9" s="50" t="s">
        <v>97</v>
      </c>
      <c r="H9" s="50" t="s">
        <v>98</v>
      </c>
      <c r="I9" s="161">
        <v>9</v>
      </c>
      <c r="J9" s="162"/>
      <c r="K9" s="161">
        <v>10</v>
      </c>
      <c r="L9" s="162"/>
      <c r="M9" s="161">
        <v>11</v>
      </c>
      <c r="N9" s="162"/>
      <c r="O9" s="51" t="s">
        <v>99</v>
      </c>
      <c r="P9" s="52">
        <v>13</v>
      </c>
      <c r="Q9" s="53" t="s">
        <v>100</v>
      </c>
      <c r="R9" s="52">
        <v>15</v>
      </c>
      <c r="S9" s="52" t="s">
        <v>101</v>
      </c>
      <c r="T9" s="52">
        <v>17</v>
      </c>
      <c r="U9" s="201">
        <v>18</v>
      </c>
      <c r="V9" s="202"/>
    </row>
    <row r="10" spans="1:23" ht="25.5">
      <c r="A10" s="139" t="s">
        <v>10</v>
      </c>
      <c r="B10" s="136">
        <v>261.92</v>
      </c>
      <c r="C10" s="136">
        <v>22.75</v>
      </c>
      <c r="D10" s="136" t="s">
        <v>84</v>
      </c>
      <c r="E10" s="136" t="s">
        <v>84</v>
      </c>
      <c r="F10" s="136">
        <v>33.99</v>
      </c>
      <c r="G10" s="136" t="s">
        <v>84</v>
      </c>
      <c r="H10" s="136" t="s">
        <v>84</v>
      </c>
      <c r="I10" s="54" t="s">
        <v>79</v>
      </c>
      <c r="J10" s="55">
        <v>186.18</v>
      </c>
      <c r="K10" s="167"/>
      <c r="L10" s="167"/>
      <c r="M10" s="167"/>
      <c r="N10" s="167"/>
      <c r="O10" s="167">
        <v>0</v>
      </c>
      <c r="P10" s="136">
        <v>813.04</v>
      </c>
      <c r="Q10" s="136">
        <f>B10+C10-J15-L15-N15-P10</f>
        <v>-813.04</v>
      </c>
      <c r="R10" s="136">
        <v>484.21</v>
      </c>
      <c r="S10" s="136">
        <v>1581.93</v>
      </c>
      <c r="T10" s="136">
        <v>-19226</v>
      </c>
      <c r="U10" s="56" t="s">
        <v>112</v>
      </c>
      <c r="V10" s="57">
        <v>-19764.7</v>
      </c>
    </row>
    <row r="11" spans="1:23" ht="14.45" customHeight="1">
      <c r="A11" s="140"/>
      <c r="B11" s="137"/>
      <c r="C11" s="137"/>
      <c r="D11" s="137"/>
      <c r="E11" s="137"/>
      <c r="F11" s="137"/>
      <c r="G11" s="137"/>
      <c r="H11" s="137"/>
      <c r="I11" s="58" t="s">
        <v>81</v>
      </c>
      <c r="J11" s="34">
        <v>92.67</v>
      </c>
      <c r="K11" s="168"/>
      <c r="L11" s="168"/>
      <c r="M11" s="168"/>
      <c r="N11" s="168"/>
      <c r="O11" s="168"/>
      <c r="P11" s="137"/>
      <c r="Q11" s="137"/>
      <c r="R11" s="137"/>
      <c r="S11" s="137"/>
      <c r="T11" s="137"/>
      <c r="U11" s="59" t="s">
        <v>113</v>
      </c>
      <c r="V11" s="60">
        <v>0.5</v>
      </c>
    </row>
    <row r="12" spans="1:23" ht="14.45" customHeight="1">
      <c r="A12" s="140"/>
      <c r="B12" s="137"/>
      <c r="C12" s="137"/>
      <c r="D12" s="137"/>
      <c r="E12" s="137"/>
      <c r="F12" s="137"/>
      <c r="G12" s="137"/>
      <c r="H12" s="137"/>
      <c r="I12" s="34" t="s">
        <v>82</v>
      </c>
      <c r="J12" s="34">
        <v>5.82</v>
      </c>
      <c r="K12" s="168"/>
      <c r="L12" s="168"/>
      <c r="M12" s="168"/>
      <c r="N12" s="168"/>
      <c r="O12" s="168"/>
      <c r="P12" s="137"/>
      <c r="Q12" s="137"/>
      <c r="R12" s="137"/>
      <c r="S12" s="137"/>
      <c r="T12" s="137"/>
      <c r="U12" s="59" t="s">
        <v>114</v>
      </c>
      <c r="V12" s="60">
        <v>-36.840000000000003</v>
      </c>
    </row>
    <row r="13" spans="1:23" ht="14.45" customHeight="1">
      <c r="A13" s="140"/>
      <c r="B13" s="137"/>
      <c r="C13" s="137"/>
      <c r="D13" s="137"/>
      <c r="E13" s="137"/>
      <c r="F13" s="137"/>
      <c r="G13" s="137"/>
      <c r="H13" s="137"/>
      <c r="I13" s="34"/>
      <c r="J13" s="34"/>
      <c r="K13" s="42"/>
      <c r="L13" s="42"/>
      <c r="M13" s="42"/>
      <c r="N13" s="42"/>
      <c r="O13" s="168"/>
      <c r="P13" s="137"/>
      <c r="Q13" s="137"/>
      <c r="R13" s="137"/>
      <c r="S13" s="137"/>
      <c r="T13" s="137"/>
      <c r="U13" s="59" t="s">
        <v>115</v>
      </c>
      <c r="V13" s="60">
        <v>-840.39</v>
      </c>
    </row>
    <row r="14" spans="1:23" ht="14.45" customHeight="1">
      <c r="A14" s="140"/>
      <c r="B14" s="137"/>
      <c r="C14" s="137"/>
      <c r="D14" s="137"/>
      <c r="E14" s="137"/>
      <c r="F14" s="137"/>
      <c r="G14" s="137"/>
      <c r="H14" s="137"/>
      <c r="I14" s="34"/>
      <c r="J14" s="34"/>
      <c r="K14" s="42"/>
      <c r="L14" s="42"/>
      <c r="M14" s="42"/>
      <c r="N14" s="42"/>
      <c r="O14" s="168"/>
      <c r="P14" s="137"/>
      <c r="Q14" s="137"/>
      <c r="R14" s="137"/>
      <c r="S14" s="137"/>
      <c r="T14" s="137"/>
      <c r="U14" s="59" t="s">
        <v>116</v>
      </c>
      <c r="V14" s="60">
        <v>-141.32</v>
      </c>
    </row>
    <row r="15" spans="1:23" ht="15" customHeight="1" thickBot="1">
      <c r="A15" s="141"/>
      <c r="B15" s="138"/>
      <c r="C15" s="138"/>
      <c r="D15" s="138"/>
      <c r="E15" s="138"/>
      <c r="F15" s="138"/>
      <c r="G15" s="138"/>
      <c r="H15" s="138"/>
      <c r="I15" s="61" t="s">
        <v>76</v>
      </c>
      <c r="J15" s="62">
        <v>284.67</v>
      </c>
      <c r="K15" s="61" t="s">
        <v>76</v>
      </c>
      <c r="L15" s="62">
        <v>0</v>
      </c>
      <c r="M15" s="61" t="s">
        <v>76</v>
      </c>
      <c r="N15" s="62">
        <v>0</v>
      </c>
      <c r="O15" s="169"/>
      <c r="P15" s="138"/>
      <c r="Q15" s="138"/>
      <c r="R15" s="138"/>
      <c r="S15" s="138">
        <v>1581.92</v>
      </c>
      <c r="T15" s="138">
        <v>-19226</v>
      </c>
      <c r="U15" s="63" t="s">
        <v>117</v>
      </c>
      <c r="V15" s="64">
        <v>-26.1</v>
      </c>
    </row>
    <row r="16" spans="1:23" ht="13.5" thickBot="1">
      <c r="A16" s="193" t="s">
        <v>108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5"/>
    </row>
    <row r="17" spans="1:23" s="71" customFormat="1" ht="25.5">
      <c r="A17" s="149" t="s">
        <v>11</v>
      </c>
      <c r="B17" s="131">
        <v>165.37</v>
      </c>
      <c r="C17" s="131">
        <v>0</v>
      </c>
      <c r="D17" s="131" t="s">
        <v>84</v>
      </c>
      <c r="E17" s="131" t="s">
        <v>84</v>
      </c>
      <c r="F17" s="131">
        <v>33.218000000000004</v>
      </c>
      <c r="G17" s="131" t="s">
        <v>84</v>
      </c>
      <c r="H17" s="131" t="s">
        <v>84</v>
      </c>
      <c r="I17" s="65" t="s">
        <v>79</v>
      </c>
      <c r="J17" s="65">
        <v>165.37</v>
      </c>
      <c r="K17" s="66"/>
      <c r="L17" s="66"/>
      <c r="M17" s="65"/>
      <c r="N17" s="65"/>
      <c r="O17" s="67"/>
      <c r="P17" s="131">
        <v>564.66999999999996</v>
      </c>
      <c r="Q17" s="131">
        <f>B17+C17-J23-L23-N23-P17</f>
        <v>-564.66999999999996</v>
      </c>
      <c r="R17" s="131">
        <v>854.33</v>
      </c>
      <c r="S17" s="131">
        <f>R17+P17+J23</f>
        <v>1584.37</v>
      </c>
      <c r="T17" s="131">
        <v>19377.5</v>
      </c>
      <c r="U17" s="68" t="s">
        <v>112</v>
      </c>
      <c r="V17" s="69">
        <v>18313.2</v>
      </c>
      <c r="W17" s="70"/>
    </row>
    <row r="18" spans="1:23" s="71" customFormat="1">
      <c r="A18" s="150"/>
      <c r="B18" s="132"/>
      <c r="C18" s="132"/>
      <c r="D18" s="132"/>
      <c r="E18" s="132"/>
      <c r="F18" s="132"/>
      <c r="G18" s="132"/>
      <c r="H18" s="132"/>
      <c r="I18" s="72"/>
      <c r="J18" s="72"/>
      <c r="K18" s="73"/>
      <c r="L18" s="73"/>
      <c r="M18" s="72"/>
      <c r="N18" s="72"/>
      <c r="O18" s="72"/>
      <c r="P18" s="132"/>
      <c r="Q18" s="132"/>
      <c r="R18" s="132"/>
      <c r="S18" s="132"/>
      <c r="T18" s="132"/>
      <c r="U18" s="74" t="s">
        <v>122</v>
      </c>
      <c r="V18" s="75">
        <v>-211.8</v>
      </c>
      <c r="W18" s="70"/>
    </row>
    <row r="19" spans="1:23" s="71" customFormat="1">
      <c r="A19" s="150"/>
      <c r="B19" s="132"/>
      <c r="C19" s="132"/>
      <c r="D19" s="132"/>
      <c r="E19" s="132"/>
      <c r="F19" s="132"/>
      <c r="G19" s="132"/>
      <c r="H19" s="132"/>
      <c r="I19" s="72"/>
      <c r="J19" s="72"/>
      <c r="K19" s="73"/>
      <c r="L19" s="73"/>
      <c r="M19" s="72"/>
      <c r="N19" s="72"/>
      <c r="O19" s="72"/>
      <c r="P19" s="132"/>
      <c r="Q19" s="132"/>
      <c r="R19" s="132"/>
      <c r="S19" s="132"/>
      <c r="T19" s="132"/>
      <c r="U19" s="74" t="s">
        <v>118</v>
      </c>
      <c r="V19" s="75">
        <v>-320.3</v>
      </c>
      <c r="W19" s="70"/>
    </row>
    <row r="20" spans="1:23" s="71" customFormat="1">
      <c r="A20" s="150"/>
      <c r="B20" s="132"/>
      <c r="C20" s="132"/>
      <c r="D20" s="132"/>
      <c r="E20" s="132"/>
      <c r="F20" s="132"/>
      <c r="G20" s="132"/>
      <c r="H20" s="132"/>
      <c r="I20" s="72"/>
      <c r="J20" s="72"/>
      <c r="K20" s="73"/>
      <c r="L20" s="73"/>
      <c r="M20" s="72"/>
      <c r="N20" s="72"/>
      <c r="O20" s="72"/>
      <c r="P20" s="132"/>
      <c r="Q20" s="132"/>
      <c r="R20" s="132"/>
      <c r="S20" s="132"/>
      <c r="T20" s="132"/>
      <c r="U20" s="74" t="s">
        <v>121</v>
      </c>
      <c r="V20" s="75">
        <v>6.38</v>
      </c>
      <c r="W20" s="70"/>
    </row>
    <row r="21" spans="1:23" s="71" customFormat="1">
      <c r="A21" s="150"/>
      <c r="B21" s="132"/>
      <c r="C21" s="132"/>
      <c r="D21" s="132"/>
      <c r="E21" s="132"/>
      <c r="F21" s="132"/>
      <c r="G21" s="132"/>
      <c r="H21" s="132"/>
      <c r="I21" s="72"/>
      <c r="J21" s="72"/>
      <c r="K21" s="73"/>
      <c r="L21" s="73"/>
      <c r="M21" s="72"/>
      <c r="N21" s="72"/>
      <c r="O21" s="72"/>
      <c r="P21" s="132"/>
      <c r="Q21" s="132"/>
      <c r="R21" s="132"/>
      <c r="S21" s="132"/>
      <c r="T21" s="132"/>
      <c r="U21" s="74" t="s">
        <v>120</v>
      </c>
      <c r="V21" s="75">
        <v>9.1199999999999992</v>
      </c>
      <c r="W21" s="70"/>
    </row>
    <row r="22" spans="1:23" s="71" customFormat="1">
      <c r="A22" s="150"/>
      <c r="B22" s="132"/>
      <c r="C22" s="132"/>
      <c r="D22" s="132"/>
      <c r="E22" s="132"/>
      <c r="F22" s="132"/>
      <c r="G22" s="132"/>
      <c r="H22" s="132"/>
      <c r="I22" s="72"/>
      <c r="J22" s="72"/>
      <c r="K22" s="73"/>
      <c r="L22" s="73"/>
      <c r="M22" s="72"/>
      <c r="N22" s="72"/>
      <c r="O22" s="72"/>
      <c r="P22" s="132"/>
      <c r="Q22" s="132"/>
      <c r="R22" s="132"/>
      <c r="S22" s="132"/>
      <c r="T22" s="132"/>
      <c r="U22" s="74" t="s">
        <v>119</v>
      </c>
      <c r="V22" s="75">
        <v>-3.39</v>
      </c>
      <c r="W22" s="70"/>
    </row>
    <row r="23" spans="1:23" ht="15" customHeight="1" thickBot="1">
      <c r="A23" s="151"/>
      <c r="B23" s="133"/>
      <c r="C23" s="133"/>
      <c r="D23" s="133"/>
      <c r="E23" s="133"/>
      <c r="F23" s="133"/>
      <c r="G23" s="133"/>
      <c r="H23" s="133"/>
      <c r="I23" s="61" t="s">
        <v>76</v>
      </c>
      <c r="J23" s="62">
        <v>165.37</v>
      </c>
      <c r="K23" s="61" t="s">
        <v>76</v>
      </c>
      <c r="L23" s="62">
        <v>0</v>
      </c>
      <c r="M23" s="61" t="s">
        <v>76</v>
      </c>
      <c r="N23" s="62">
        <v>0</v>
      </c>
      <c r="O23" s="76"/>
      <c r="P23" s="133"/>
      <c r="Q23" s="133"/>
      <c r="R23" s="133"/>
      <c r="S23" s="133">
        <v>1592.6</v>
      </c>
      <c r="T23" s="133">
        <v>19377.5</v>
      </c>
      <c r="U23" s="77"/>
      <c r="V23" s="78"/>
    </row>
    <row r="24" spans="1:23" ht="13.5" thickBot="1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3" ht="25.5">
      <c r="A25" s="149" t="s">
        <v>12</v>
      </c>
      <c r="B25" s="131">
        <v>2863</v>
      </c>
      <c r="C25" s="131">
        <v>52.04</v>
      </c>
      <c r="D25" s="131" t="s">
        <v>84</v>
      </c>
      <c r="E25" s="131" t="s">
        <v>84</v>
      </c>
      <c r="F25" s="131">
        <v>32.445</v>
      </c>
      <c r="G25" s="131" t="s">
        <v>84</v>
      </c>
      <c r="H25" s="131" t="s">
        <v>84</v>
      </c>
      <c r="I25" s="79" t="s">
        <v>79</v>
      </c>
      <c r="J25" s="35">
        <v>2915.04</v>
      </c>
      <c r="K25" s="65"/>
      <c r="L25" s="66"/>
      <c r="M25" s="65"/>
      <c r="N25" s="65"/>
      <c r="O25" s="131">
        <v>0</v>
      </c>
      <c r="P25" s="131">
        <v>7163.1</v>
      </c>
      <c r="Q25" s="131">
        <f>B25+C25-J30-L30-N30-P25</f>
        <v>-7163.1</v>
      </c>
      <c r="R25" s="131">
        <v>543.29</v>
      </c>
      <c r="S25" s="131">
        <f>R25+P25+J30</f>
        <v>10621.43</v>
      </c>
      <c r="T25" s="131">
        <v>42223.7</v>
      </c>
      <c r="U25" s="80" t="s">
        <v>112</v>
      </c>
      <c r="V25" s="81">
        <v>31630</v>
      </c>
    </row>
    <row r="26" spans="1:23">
      <c r="A26" s="150"/>
      <c r="B26" s="132"/>
      <c r="C26" s="132"/>
      <c r="D26" s="132"/>
      <c r="E26" s="132"/>
      <c r="F26" s="132"/>
      <c r="G26" s="132"/>
      <c r="H26" s="132"/>
      <c r="I26" s="82"/>
      <c r="J26" s="36"/>
      <c r="K26" s="72"/>
      <c r="L26" s="73"/>
      <c r="M26" s="72"/>
      <c r="N26" s="72"/>
      <c r="O26" s="132"/>
      <c r="P26" s="132"/>
      <c r="Q26" s="132"/>
      <c r="R26" s="132"/>
      <c r="S26" s="132"/>
      <c r="T26" s="132"/>
      <c r="U26" s="83" t="s">
        <v>123</v>
      </c>
      <c r="V26" s="84">
        <v>-399.2</v>
      </c>
    </row>
    <row r="27" spans="1:23">
      <c r="A27" s="150"/>
      <c r="B27" s="132"/>
      <c r="C27" s="132"/>
      <c r="D27" s="132"/>
      <c r="E27" s="132"/>
      <c r="F27" s="132"/>
      <c r="G27" s="132"/>
      <c r="H27" s="132"/>
      <c r="I27" s="82"/>
      <c r="J27" s="36"/>
      <c r="K27" s="72"/>
      <c r="L27" s="73"/>
      <c r="M27" s="72"/>
      <c r="N27" s="72"/>
      <c r="O27" s="132"/>
      <c r="P27" s="132"/>
      <c r="Q27" s="132"/>
      <c r="R27" s="132"/>
      <c r="S27" s="132"/>
      <c r="T27" s="132"/>
      <c r="U27" s="83" t="s">
        <v>124</v>
      </c>
      <c r="V27" s="84">
        <v>-5.12</v>
      </c>
    </row>
    <row r="28" spans="1:23">
      <c r="A28" s="150"/>
      <c r="B28" s="132"/>
      <c r="C28" s="132"/>
      <c r="D28" s="132"/>
      <c r="E28" s="132"/>
      <c r="F28" s="132"/>
      <c r="G28" s="132"/>
      <c r="H28" s="132"/>
      <c r="I28" s="82"/>
      <c r="J28" s="36"/>
      <c r="K28" s="72"/>
      <c r="L28" s="73"/>
      <c r="M28" s="72"/>
      <c r="N28" s="72"/>
      <c r="O28" s="132"/>
      <c r="P28" s="132"/>
      <c r="Q28" s="132"/>
      <c r="R28" s="132"/>
      <c r="S28" s="132"/>
      <c r="T28" s="132"/>
      <c r="U28" s="83" t="s">
        <v>119</v>
      </c>
      <c r="V28" s="84">
        <v>-10.19</v>
      </c>
    </row>
    <row r="29" spans="1:23">
      <c r="A29" s="150"/>
      <c r="B29" s="132"/>
      <c r="C29" s="132"/>
      <c r="D29" s="132"/>
      <c r="E29" s="132"/>
      <c r="F29" s="132"/>
      <c r="G29" s="132"/>
      <c r="H29" s="132"/>
      <c r="I29" s="82"/>
      <c r="J29" s="36"/>
      <c r="K29" s="72"/>
      <c r="L29" s="73"/>
      <c r="M29" s="72"/>
      <c r="N29" s="72"/>
      <c r="O29" s="132"/>
      <c r="P29" s="132"/>
      <c r="Q29" s="132"/>
      <c r="R29" s="132"/>
      <c r="S29" s="132"/>
      <c r="T29" s="132"/>
      <c r="U29" s="83" t="s">
        <v>125</v>
      </c>
      <c r="V29" s="84">
        <v>137.22999999999999</v>
      </c>
    </row>
    <row r="30" spans="1:23" ht="15" customHeight="1" thickBot="1">
      <c r="A30" s="151"/>
      <c r="B30" s="133"/>
      <c r="C30" s="133"/>
      <c r="D30" s="133"/>
      <c r="E30" s="133"/>
      <c r="F30" s="133"/>
      <c r="G30" s="133"/>
      <c r="H30" s="133"/>
      <c r="I30" s="85" t="s">
        <v>76</v>
      </c>
      <c r="J30" s="86">
        <f>J25</f>
        <v>2915.04</v>
      </c>
      <c r="K30" s="61" t="s">
        <v>76</v>
      </c>
      <c r="L30" s="62">
        <v>0</v>
      </c>
      <c r="M30" s="61" t="s">
        <v>76</v>
      </c>
      <c r="N30" s="62">
        <v>0</v>
      </c>
      <c r="O30" s="133"/>
      <c r="P30" s="133"/>
      <c r="Q30" s="133"/>
      <c r="R30" s="133"/>
      <c r="S30" s="133">
        <v>10758.02</v>
      </c>
      <c r="T30" s="133">
        <v>42223.7</v>
      </c>
      <c r="U30" s="87"/>
      <c r="V30" s="88"/>
      <c r="W30" s="38"/>
    </row>
    <row r="31" spans="1:23" ht="15" customHeight="1" thickBot="1">
      <c r="A31" s="152" t="s">
        <v>108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38"/>
    </row>
    <row r="32" spans="1:23" ht="25.5">
      <c r="A32" s="155" t="s">
        <v>13</v>
      </c>
      <c r="B32" s="131">
        <v>1434.8</v>
      </c>
      <c r="C32" s="131">
        <v>29.65</v>
      </c>
      <c r="D32" s="131" t="s">
        <v>84</v>
      </c>
      <c r="E32" s="131" t="s">
        <v>84</v>
      </c>
      <c r="F32" s="131">
        <v>32.445</v>
      </c>
      <c r="G32" s="131" t="s">
        <v>84</v>
      </c>
      <c r="H32" s="131" t="s">
        <v>84</v>
      </c>
      <c r="I32" s="89" t="s">
        <v>79</v>
      </c>
      <c r="J32" s="89">
        <v>1468.6</v>
      </c>
      <c r="K32" s="89"/>
      <c r="L32" s="89"/>
      <c r="M32" s="89"/>
      <c r="N32" s="89"/>
      <c r="O32" s="131">
        <v>0</v>
      </c>
      <c r="P32" s="131">
        <v>86.16</v>
      </c>
      <c r="Q32" s="209">
        <f>B32+C32-J38-L38-N38-P32</f>
        <v>-86.759999999999906</v>
      </c>
      <c r="R32" s="131">
        <v>522</v>
      </c>
      <c r="S32" s="209">
        <f>J38+R32+P32</f>
        <v>2073.21</v>
      </c>
      <c r="T32" s="131">
        <v>-9197</v>
      </c>
      <c r="U32" s="90" t="s">
        <v>126</v>
      </c>
      <c r="V32" s="91">
        <v>-10443.700000000001</v>
      </c>
      <c r="W32" s="38"/>
    </row>
    <row r="33" spans="1:23">
      <c r="A33" s="156"/>
      <c r="B33" s="132"/>
      <c r="C33" s="132"/>
      <c r="D33" s="132"/>
      <c r="E33" s="132"/>
      <c r="F33" s="132"/>
      <c r="G33" s="132"/>
      <c r="H33" s="132"/>
      <c r="I33" s="72" t="s">
        <v>131</v>
      </c>
      <c r="J33" s="72">
        <v>-3.55</v>
      </c>
      <c r="K33" s="72"/>
      <c r="L33" s="72"/>
      <c r="M33" s="72"/>
      <c r="N33" s="72"/>
      <c r="O33" s="132"/>
      <c r="P33" s="132"/>
      <c r="Q33" s="210"/>
      <c r="R33" s="132"/>
      <c r="S33" s="210"/>
      <c r="T33" s="132"/>
      <c r="U33" s="92" t="s">
        <v>127</v>
      </c>
      <c r="V33" s="93">
        <v>-1023.3</v>
      </c>
      <c r="W33" s="38"/>
    </row>
    <row r="34" spans="1:23">
      <c r="A34" s="156"/>
      <c r="B34" s="132"/>
      <c r="C34" s="132"/>
      <c r="D34" s="132"/>
      <c r="E34" s="132"/>
      <c r="F34" s="132"/>
      <c r="G34" s="132"/>
      <c r="H34" s="132"/>
      <c r="I34" s="72"/>
      <c r="J34" s="72"/>
      <c r="K34" s="72"/>
      <c r="L34" s="72"/>
      <c r="M34" s="72"/>
      <c r="N34" s="72"/>
      <c r="O34" s="132"/>
      <c r="P34" s="132"/>
      <c r="Q34" s="210"/>
      <c r="R34" s="132"/>
      <c r="S34" s="210"/>
      <c r="T34" s="132"/>
      <c r="U34" s="92" t="s">
        <v>128</v>
      </c>
      <c r="V34" s="93">
        <v>-201.8</v>
      </c>
      <c r="W34" s="38"/>
    </row>
    <row r="35" spans="1:23">
      <c r="A35" s="156"/>
      <c r="B35" s="132"/>
      <c r="C35" s="132"/>
      <c r="D35" s="132"/>
      <c r="E35" s="132"/>
      <c r="F35" s="132"/>
      <c r="G35" s="132"/>
      <c r="H35" s="132"/>
      <c r="I35" s="72"/>
      <c r="J35" s="72"/>
      <c r="K35" s="72"/>
      <c r="L35" s="72"/>
      <c r="M35" s="72"/>
      <c r="N35" s="72"/>
      <c r="O35" s="132"/>
      <c r="P35" s="132"/>
      <c r="Q35" s="210"/>
      <c r="R35" s="132"/>
      <c r="S35" s="210"/>
      <c r="T35" s="132"/>
      <c r="U35" s="92" t="s">
        <v>129</v>
      </c>
      <c r="V35" s="93">
        <v>-23.63</v>
      </c>
      <c r="W35" s="38"/>
    </row>
    <row r="36" spans="1:23">
      <c r="A36" s="156"/>
      <c r="B36" s="132"/>
      <c r="C36" s="132"/>
      <c r="D36" s="132"/>
      <c r="E36" s="132"/>
      <c r="F36" s="132"/>
      <c r="G36" s="132"/>
      <c r="H36" s="132"/>
      <c r="I36" s="72"/>
      <c r="J36" s="72"/>
      <c r="K36" s="72"/>
      <c r="L36" s="72"/>
      <c r="M36" s="72"/>
      <c r="N36" s="72"/>
      <c r="O36" s="132"/>
      <c r="P36" s="132"/>
      <c r="Q36" s="210"/>
      <c r="R36" s="132"/>
      <c r="S36" s="210"/>
      <c r="T36" s="132"/>
      <c r="U36" s="92" t="s">
        <v>116</v>
      </c>
      <c r="V36" s="93">
        <v>62.01</v>
      </c>
      <c r="W36" s="38"/>
    </row>
    <row r="37" spans="1:23" ht="25.5">
      <c r="A37" s="156"/>
      <c r="B37" s="132"/>
      <c r="C37" s="132"/>
      <c r="D37" s="132"/>
      <c r="E37" s="132"/>
      <c r="F37" s="132"/>
      <c r="G37" s="132"/>
      <c r="H37" s="132"/>
      <c r="I37" s="72"/>
      <c r="J37" s="72"/>
      <c r="K37" s="72"/>
      <c r="L37" s="72"/>
      <c r="M37" s="72"/>
      <c r="N37" s="72"/>
      <c r="O37" s="132"/>
      <c r="P37" s="132"/>
      <c r="Q37" s="210"/>
      <c r="R37" s="132"/>
      <c r="S37" s="210"/>
      <c r="T37" s="132"/>
      <c r="U37" s="92" t="s">
        <v>130</v>
      </c>
      <c r="V37" s="93">
        <v>360.1</v>
      </c>
      <c r="W37" s="38"/>
    </row>
    <row r="38" spans="1:23" ht="15" customHeight="1" thickBot="1">
      <c r="A38" s="157"/>
      <c r="B38" s="133"/>
      <c r="C38" s="133"/>
      <c r="D38" s="133"/>
      <c r="E38" s="133"/>
      <c r="F38" s="133"/>
      <c r="G38" s="133"/>
      <c r="H38" s="133"/>
      <c r="I38" s="94" t="s">
        <v>76</v>
      </c>
      <c r="J38" s="95">
        <f>J33+J32</f>
        <v>1465.05</v>
      </c>
      <c r="K38" s="61" t="s">
        <v>76</v>
      </c>
      <c r="L38" s="62">
        <v>0</v>
      </c>
      <c r="M38" s="61" t="s">
        <v>76</v>
      </c>
      <c r="N38" s="62">
        <v>0</v>
      </c>
      <c r="O38" s="133"/>
      <c r="P38" s="133"/>
      <c r="Q38" s="133"/>
      <c r="R38" s="133"/>
      <c r="S38" s="133">
        <v>2495.3599999999997</v>
      </c>
      <c r="T38" s="133">
        <v>-9197</v>
      </c>
      <c r="U38" s="96"/>
      <c r="V38" s="97"/>
      <c r="W38" s="98"/>
    </row>
    <row r="39" spans="1:23" ht="12.75" customHeight="1" thickBot="1">
      <c r="A39" s="99"/>
      <c r="B39" s="100"/>
      <c r="C39" s="100"/>
      <c r="D39" s="100"/>
      <c r="E39" s="100"/>
      <c r="F39" s="100"/>
      <c r="G39" s="100"/>
      <c r="H39" s="100"/>
      <c r="I39" s="85"/>
      <c r="J39" s="85"/>
      <c r="K39" s="100"/>
      <c r="L39" s="101"/>
      <c r="M39" s="100"/>
      <c r="N39" s="100"/>
      <c r="O39" s="100"/>
      <c r="P39" s="100"/>
      <c r="Q39" s="100"/>
      <c r="R39" s="100"/>
      <c r="S39" s="100"/>
      <c r="T39" s="100"/>
      <c r="U39" s="101"/>
      <c r="V39" s="102"/>
    </row>
    <row r="40" spans="1:23" ht="27" customHeight="1">
      <c r="A40" s="155" t="s">
        <v>14</v>
      </c>
      <c r="B40" s="158">
        <v>2980.5</v>
      </c>
      <c r="C40" s="158">
        <v>279.8</v>
      </c>
      <c r="D40" s="158">
        <v>150</v>
      </c>
      <c r="E40" s="158" t="s">
        <v>84</v>
      </c>
      <c r="F40" s="196">
        <v>33.99</v>
      </c>
      <c r="G40" s="158">
        <f>D40*(1-F40%)</f>
        <v>99.014999999999986</v>
      </c>
      <c r="H40" s="158" t="s">
        <v>84</v>
      </c>
      <c r="I40" s="55" t="s">
        <v>79</v>
      </c>
      <c r="J40" s="103">
        <f>C40+B40</f>
        <v>3260.3</v>
      </c>
      <c r="K40" s="54" t="s">
        <v>91</v>
      </c>
      <c r="L40" s="104">
        <v>96.8</v>
      </c>
      <c r="M40" s="55"/>
      <c r="N40" s="55"/>
      <c r="O40" s="131">
        <f>L42+N42</f>
        <v>130.6</v>
      </c>
      <c r="P40" s="131">
        <v>537.1</v>
      </c>
      <c r="Q40" s="158">
        <f>B40+C40+G40-J42-L42-P40</f>
        <v>-568.68500000000017</v>
      </c>
      <c r="R40" s="131">
        <v>713</v>
      </c>
      <c r="S40" s="158">
        <f>J42+L42+R40+P40</f>
        <v>4641</v>
      </c>
      <c r="T40" s="131">
        <v>8027</v>
      </c>
      <c r="U40" s="105" t="s">
        <v>132</v>
      </c>
      <c r="V40" s="106">
        <v>3458</v>
      </c>
    </row>
    <row r="41" spans="1:23" ht="38.25">
      <c r="A41" s="156"/>
      <c r="B41" s="159"/>
      <c r="C41" s="159"/>
      <c r="D41" s="159"/>
      <c r="E41" s="159"/>
      <c r="F41" s="197"/>
      <c r="G41" s="159"/>
      <c r="H41" s="159"/>
      <c r="I41" s="45"/>
      <c r="J41" s="45"/>
      <c r="K41" s="107" t="s">
        <v>85</v>
      </c>
      <c r="L41" s="58">
        <v>33.799999999999997</v>
      </c>
      <c r="M41" s="34"/>
      <c r="N41" s="34"/>
      <c r="O41" s="132"/>
      <c r="P41" s="132"/>
      <c r="Q41" s="132"/>
      <c r="R41" s="132"/>
      <c r="S41" s="132"/>
      <c r="T41" s="132"/>
      <c r="U41" s="105" t="s">
        <v>133</v>
      </c>
      <c r="V41" s="106">
        <v>-247.7</v>
      </c>
      <c r="W41" s="98"/>
    </row>
    <row r="42" spans="1:23" ht="15.75" customHeight="1" thickBot="1">
      <c r="A42" s="157"/>
      <c r="B42" s="160"/>
      <c r="C42" s="160"/>
      <c r="D42" s="160"/>
      <c r="E42" s="160"/>
      <c r="F42" s="198"/>
      <c r="G42" s="160"/>
      <c r="H42" s="160"/>
      <c r="I42" s="61" t="s">
        <v>76</v>
      </c>
      <c r="J42" s="108">
        <f>J40+J41</f>
        <v>3260.3</v>
      </c>
      <c r="K42" s="61" t="s">
        <v>76</v>
      </c>
      <c r="L42" s="61">
        <f>L41+L40</f>
        <v>130.6</v>
      </c>
      <c r="M42" s="61" t="s">
        <v>76</v>
      </c>
      <c r="N42" s="62">
        <v>0</v>
      </c>
      <c r="O42" s="133"/>
      <c r="P42" s="133"/>
      <c r="Q42" s="133"/>
      <c r="R42" s="133"/>
      <c r="S42" s="133"/>
      <c r="T42" s="133"/>
      <c r="U42" s="96"/>
      <c r="V42" s="97"/>
    </row>
    <row r="43" spans="1:23" ht="13.5" thickBot="1">
      <c r="A43" s="186" t="s">
        <v>108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8"/>
    </row>
    <row r="44" spans="1:23" ht="31.5" customHeight="1" thickBot="1">
      <c r="A44" s="165" t="s">
        <v>1</v>
      </c>
      <c r="B44" s="161" t="s">
        <v>71</v>
      </c>
      <c r="C44" s="162"/>
      <c r="D44" s="165" t="s">
        <v>2</v>
      </c>
      <c r="E44" s="165" t="s">
        <v>3</v>
      </c>
      <c r="F44" s="134" t="s">
        <v>102</v>
      </c>
      <c r="G44" s="145" t="s">
        <v>103</v>
      </c>
      <c r="H44" s="145" t="s">
        <v>104</v>
      </c>
      <c r="I44" s="178" t="s">
        <v>73</v>
      </c>
      <c r="J44" s="179"/>
      <c r="K44" s="179"/>
      <c r="L44" s="179"/>
      <c r="M44" s="179"/>
      <c r="N44" s="180"/>
      <c r="O44" s="134" t="s">
        <v>106</v>
      </c>
      <c r="P44" s="176" t="s">
        <v>93</v>
      </c>
      <c r="Q44" s="176" t="s">
        <v>94</v>
      </c>
      <c r="R44" s="176" t="s">
        <v>95</v>
      </c>
      <c r="S44" s="176" t="s">
        <v>15</v>
      </c>
      <c r="T44" s="199" t="s">
        <v>96</v>
      </c>
      <c r="U44" s="205" t="s">
        <v>5</v>
      </c>
      <c r="V44" s="206"/>
    </row>
    <row r="45" spans="1:23" ht="80.25" customHeight="1" thickBot="1">
      <c r="A45" s="166"/>
      <c r="B45" s="163"/>
      <c r="C45" s="164"/>
      <c r="D45" s="166"/>
      <c r="E45" s="166"/>
      <c r="F45" s="135"/>
      <c r="G45" s="145"/>
      <c r="H45" s="145"/>
      <c r="I45" s="181" t="s">
        <v>72</v>
      </c>
      <c r="J45" s="182"/>
      <c r="K45" s="183" t="s">
        <v>6</v>
      </c>
      <c r="L45" s="184"/>
      <c r="M45" s="183" t="s">
        <v>7</v>
      </c>
      <c r="N45" s="185"/>
      <c r="O45" s="135"/>
      <c r="P45" s="177"/>
      <c r="Q45" s="177"/>
      <c r="R45" s="177"/>
      <c r="S45" s="177"/>
      <c r="T45" s="200"/>
      <c r="U45" s="207"/>
      <c r="V45" s="208"/>
    </row>
    <row r="46" spans="1:23" ht="26.25" thickBot="1">
      <c r="A46" s="109"/>
      <c r="B46" s="110"/>
      <c r="C46" s="110"/>
      <c r="D46" s="110"/>
      <c r="E46" s="111"/>
      <c r="F46" s="43" t="s">
        <v>105</v>
      </c>
      <c r="G46" s="43"/>
      <c r="H46" s="43"/>
      <c r="I46" s="49" t="s">
        <v>8</v>
      </c>
      <c r="J46" s="49"/>
      <c r="K46" s="49" t="s">
        <v>8</v>
      </c>
      <c r="L46" s="49"/>
      <c r="M46" s="49" t="s">
        <v>8</v>
      </c>
      <c r="N46" s="109" t="s">
        <v>9</v>
      </c>
      <c r="O46" s="46" t="s">
        <v>107</v>
      </c>
      <c r="P46" s="47"/>
      <c r="Q46" s="47"/>
      <c r="R46" s="47"/>
      <c r="S46" s="48"/>
      <c r="T46" s="48"/>
      <c r="U46" s="112"/>
      <c r="V46" s="113"/>
    </row>
    <row r="47" spans="1:23" ht="39" thickBot="1">
      <c r="A47" s="114">
        <v>1</v>
      </c>
      <c r="B47" s="114">
        <v>2</v>
      </c>
      <c r="C47" s="114">
        <v>3</v>
      </c>
      <c r="D47" s="114">
        <v>4</v>
      </c>
      <c r="E47" s="114">
        <v>5</v>
      </c>
      <c r="F47" s="115">
        <v>6</v>
      </c>
      <c r="G47" s="115" t="s">
        <v>97</v>
      </c>
      <c r="H47" s="115" t="s">
        <v>98</v>
      </c>
      <c r="I47" s="181">
        <v>9</v>
      </c>
      <c r="J47" s="211"/>
      <c r="K47" s="181">
        <v>10</v>
      </c>
      <c r="L47" s="211"/>
      <c r="M47" s="181">
        <v>11</v>
      </c>
      <c r="N47" s="211"/>
      <c r="O47" s="116" t="s">
        <v>99</v>
      </c>
      <c r="P47" s="117">
        <v>13</v>
      </c>
      <c r="Q47" s="118" t="s">
        <v>100</v>
      </c>
      <c r="R47" s="117">
        <v>15</v>
      </c>
      <c r="S47" s="117" t="s">
        <v>101</v>
      </c>
      <c r="T47" s="117">
        <v>17</v>
      </c>
      <c r="U47" s="213">
        <v>18</v>
      </c>
      <c r="V47" s="214"/>
    </row>
    <row r="48" spans="1:23" s="71" customFormat="1" ht="13.15" customHeight="1">
      <c r="A48" s="155" t="s">
        <v>65</v>
      </c>
      <c r="B48" s="131">
        <v>5637</v>
      </c>
      <c r="C48" s="131"/>
      <c r="D48" s="131">
        <v>200</v>
      </c>
      <c r="E48" s="131" t="s">
        <v>84</v>
      </c>
      <c r="F48" s="131">
        <v>20.9605</v>
      </c>
      <c r="G48" s="131">
        <f>D48*(1-F48%)</f>
        <v>158.07899999999998</v>
      </c>
      <c r="H48" s="131"/>
      <c r="I48" s="65" t="s">
        <v>86</v>
      </c>
      <c r="J48" s="65">
        <v>2985</v>
      </c>
      <c r="K48" s="65" t="s">
        <v>85</v>
      </c>
      <c r="L48" s="65">
        <v>44.3</v>
      </c>
      <c r="M48" s="65"/>
      <c r="N48" s="65"/>
      <c r="O48" s="131">
        <f>L51</f>
        <v>86.8</v>
      </c>
      <c r="P48" s="131">
        <v>0</v>
      </c>
      <c r="Q48" s="209">
        <f>B48+C48+G48-J51-L51-P48</f>
        <v>2723.2789999999995</v>
      </c>
      <c r="R48" s="131">
        <v>625.29999999999995</v>
      </c>
      <c r="S48" s="131">
        <v>3697.1000000000004</v>
      </c>
      <c r="T48" s="131">
        <v>-24541.8</v>
      </c>
      <c r="U48" s="90" t="s">
        <v>134</v>
      </c>
      <c r="V48" s="119">
        <v>-27663.84</v>
      </c>
      <c r="W48" s="70"/>
    </row>
    <row r="49" spans="1:23" s="71" customFormat="1" ht="14.45" customHeight="1">
      <c r="A49" s="156"/>
      <c r="B49" s="132"/>
      <c r="C49" s="132"/>
      <c r="D49" s="132"/>
      <c r="E49" s="132"/>
      <c r="F49" s="132"/>
      <c r="G49" s="132"/>
      <c r="H49" s="132"/>
      <c r="I49" s="120"/>
      <c r="J49" s="120"/>
      <c r="K49" s="106" t="s">
        <v>87</v>
      </c>
      <c r="L49" s="106">
        <v>42.5</v>
      </c>
      <c r="M49" s="106"/>
      <c r="N49" s="106"/>
      <c r="O49" s="132"/>
      <c r="P49" s="132"/>
      <c r="Q49" s="210"/>
      <c r="R49" s="132"/>
      <c r="S49" s="132"/>
      <c r="T49" s="132"/>
      <c r="U49" s="92" t="s">
        <v>135</v>
      </c>
      <c r="V49" s="121">
        <v>-525.79999999999995</v>
      </c>
      <c r="W49" s="70"/>
    </row>
    <row r="50" spans="1:23" s="71" customFormat="1" ht="14.45" customHeight="1">
      <c r="A50" s="156"/>
      <c r="B50" s="132"/>
      <c r="C50" s="132"/>
      <c r="D50" s="132"/>
      <c r="E50" s="132"/>
      <c r="F50" s="132"/>
      <c r="G50" s="132"/>
      <c r="H50" s="132"/>
      <c r="I50" s="122"/>
      <c r="J50" s="122"/>
      <c r="K50" s="123"/>
      <c r="L50" s="123"/>
      <c r="M50" s="123"/>
      <c r="N50" s="123"/>
      <c r="O50" s="132"/>
      <c r="P50" s="132"/>
      <c r="Q50" s="210"/>
      <c r="R50" s="132"/>
      <c r="S50" s="132"/>
      <c r="T50" s="132"/>
      <c r="U50" s="92" t="s">
        <v>136</v>
      </c>
      <c r="V50" s="121">
        <v>-49.57</v>
      </c>
      <c r="W50" s="70"/>
    </row>
    <row r="51" spans="1:23" s="71" customFormat="1" ht="15" customHeight="1" thickBot="1">
      <c r="A51" s="157"/>
      <c r="B51" s="133"/>
      <c r="C51" s="133"/>
      <c r="D51" s="133"/>
      <c r="E51" s="133"/>
      <c r="F51" s="133"/>
      <c r="G51" s="133"/>
      <c r="H51" s="133"/>
      <c r="I51" s="94" t="s">
        <v>88</v>
      </c>
      <c r="J51" s="94">
        <v>2985</v>
      </c>
      <c r="K51" s="94" t="s">
        <v>76</v>
      </c>
      <c r="L51" s="94">
        <v>86.8</v>
      </c>
      <c r="M51" s="94" t="s">
        <v>76</v>
      </c>
      <c r="N51" s="124">
        <v>0</v>
      </c>
      <c r="O51" s="133"/>
      <c r="P51" s="133"/>
      <c r="Q51" s="212"/>
      <c r="R51" s="133"/>
      <c r="S51" s="133"/>
      <c r="T51" s="133"/>
      <c r="U51" s="125" t="s">
        <v>137</v>
      </c>
      <c r="V51" s="126">
        <v>-0.7</v>
      </c>
      <c r="W51" s="70"/>
    </row>
    <row r="52" spans="1:23" s="71" customFormat="1" ht="26.45" customHeight="1">
      <c r="A52" s="149" t="s">
        <v>66</v>
      </c>
      <c r="B52" s="131">
        <v>3340</v>
      </c>
      <c r="C52" s="131"/>
      <c r="D52" s="131">
        <v>200</v>
      </c>
      <c r="E52" s="131" t="s">
        <v>84</v>
      </c>
      <c r="F52" s="209">
        <v>21.3416</v>
      </c>
      <c r="G52" s="209">
        <f>D52*(1-F52%)</f>
        <v>157.3168</v>
      </c>
      <c r="H52" s="131"/>
      <c r="I52" s="65" t="s">
        <v>86</v>
      </c>
      <c r="J52" s="65">
        <v>454.3</v>
      </c>
      <c r="K52" s="65" t="s">
        <v>89</v>
      </c>
      <c r="L52" s="65">
        <v>121.4</v>
      </c>
      <c r="M52" s="65"/>
      <c r="N52" s="65"/>
      <c r="O52" s="131">
        <f>L55</f>
        <v>157.10000000000002</v>
      </c>
      <c r="P52" s="131">
        <v>0</v>
      </c>
      <c r="Q52" s="209">
        <f>B52+C52+G52-J55-L55</f>
        <v>2885.9168</v>
      </c>
      <c r="R52" s="131">
        <v>966.4</v>
      </c>
      <c r="S52" s="131">
        <v>1577.8000000000002</v>
      </c>
      <c r="T52" s="131">
        <v>29501</v>
      </c>
      <c r="U52" s="90" t="s">
        <v>134</v>
      </c>
      <c r="V52" s="91">
        <v>28204.5</v>
      </c>
      <c r="W52" s="70"/>
    </row>
    <row r="53" spans="1:23" s="71" customFormat="1" ht="14.45" customHeight="1">
      <c r="A53" s="150"/>
      <c r="B53" s="132"/>
      <c r="C53" s="132"/>
      <c r="D53" s="132"/>
      <c r="E53" s="132"/>
      <c r="F53" s="210"/>
      <c r="G53" s="210"/>
      <c r="H53" s="132"/>
      <c r="I53" s="120"/>
      <c r="J53" s="120"/>
      <c r="K53" s="106" t="s">
        <v>90</v>
      </c>
      <c r="L53" s="106">
        <v>35.700000000000003</v>
      </c>
      <c r="M53" s="106"/>
      <c r="N53" s="106"/>
      <c r="O53" s="132"/>
      <c r="P53" s="132"/>
      <c r="Q53" s="210"/>
      <c r="R53" s="132"/>
      <c r="S53" s="132"/>
      <c r="T53" s="132"/>
      <c r="U53" s="92" t="s">
        <v>135</v>
      </c>
      <c r="V53" s="93">
        <v>-385.1</v>
      </c>
      <c r="W53" s="70"/>
    </row>
    <row r="54" spans="1:23" s="71" customFormat="1" ht="14.45" customHeight="1">
      <c r="A54" s="150"/>
      <c r="B54" s="132"/>
      <c r="C54" s="132"/>
      <c r="D54" s="132"/>
      <c r="E54" s="132"/>
      <c r="F54" s="210"/>
      <c r="G54" s="210"/>
      <c r="H54" s="132"/>
      <c r="I54" s="122"/>
      <c r="J54" s="122"/>
      <c r="K54" s="123"/>
      <c r="L54" s="123"/>
      <c r="M54" s="123"/>
      <c r="N54" s="123"/>
      <c r="O54" s="132"/>
      <c r="P54" s="132"/>
      <c r="Q54" s="210"/>
      <c r="R54" s="132"/>
      <c r="S54" s="132"/>
      <c r="T54" s="132"/>
      <c r="U54" s="92" t="s">
        <v>136</v>
      </c>
      <c r="V54" s="93">
        <v>106.69</v>
      </c>
      <c r="W54" s="70"/>
    </row>
    <row r="55" spans="1:23" s="71" customFormat="1" ht="15" customHeight="1" thickBot="1">
      <c r="A55" s="151"/>
      <c r="B55" s="133"/>
      <c r="C55" s="133"/>
      <c r="D55" s="133"/>
      <c r="E55" s="133"/>
      <c r="F55" s="212"/>
      <c r="G55" s="212"/>
      <c r="H55" s="133"/>
      <c r="I55" s="94" t="s">
        <v>88</v>
      </c>
      <c r="J55" s="94">
        <v>454.3</v>
      </c>
      <c r="K55" s="94" t="s">
        <v>76</v>
      </c>
      <c r="L55" s="94">
        <v>157.10000000000002</v>
      </c>
      <c r="M55" s="94" t="s">
        <v>76</v>
      </c>
      <c r="N55" s="124">
        <v>0</v>
      </c>
      <c r="O55" s="133"/>
      <c r="P55" s="133"/>
      <c r="Q55" s="212"/>
      <c r="R55" s="133"/>
      <c r="S55" s="133"/>
      <c r="T55" s="133"/>
      <c r="U55" s="125" t="s">
        <v>137</v>
      </c>
      <c r="V55" s="97">
        <v>-2.91</v>
      </c>
      <c r="W55" s="70"/>
    </row>
    <row r="56" spans="1:23" ht="28.5">
      <c r="A56" s="139" t="s">
        <v>67</v>
      </c>
      <c r="B56" s="136">
        <v>1406</v>
      </c>
      <c r="C56" s="142"/>
      <c r="D56" s="136">
        <v>200</v>
      </c>
      <c r="E56" s="136" t="s">
        <v>84</v>
      </c>
      <c r="F56" s="146">
        <v>21.3416</v>
      </c>
      <c r="G56" s="146">
        <v>157.3168</v>
      </c>
      <c r="H56" s="142"/>
      <c r="I56" s="127" t="s">
        <v>79</v>
      </c>
      <c r="J56" s="127">
        <v>781</v>
      </c>
      <c r="K56" s="127" t="s">
        <v>111</v>
      </c>
      <c r="L56" s="127">
        <v>12</v>
      </c>
      <c r="M56" s="55"/>
      <c r="N56" s="55"/>
      <c r="O56" s="131">
        <f>L59</f>
        <v>12</v>
      </c>
      <c r="P56" s="131">
        <v>2750.5</v>
      </c>
      <c r="Q56" s="131"/>
      <c r="R56" s="131">
        <v>862</v>
      </c>
      <c r="S56" s="131">
        <v>6564.5</v>
      </c>
      <c r="T56" s="131">
        <v>3757</v>
      </c>
      <c r="U56" s="90" t="s">
        <v>134</v>
      </c>
      <c r="V56" s="91">
        <v>-2365.3000000000002</v>
      </c>
    </row>
    <row r="57" spans="1:23" ht="28.5">
      <c r="A57" s="140"/>
      <c r="B57" s="137"/>
      <c r="C57" s="143"/>
      <c r="D57" s="137"/>
      <c r="E57" s="137"/>
      <c r="F57" s="147"/>
      <c r="G57" s="147"/>
      <c r="H57" s="143"/>
      <c r="I57" s="128" t="s">
        <v>109</v>
      </c>
      <c r="J57" s="128">
        <v>1988</v>
      </c>
      <c r="K57" s="128"/>
      <c r="L57" s="128"/>
      <c r="M57" s="58"/>
      <c r="N57" s="58"/>
      <c r="O57" s="132"/>
      <c r="P57" s="132"/>
      <c r="Q57" s="132"/>
      <c r="R57" s="132"/>
      <c r="S57" s="132"/>
      <c r="T57" s="132"/>
      <c r="U57" s="92" t="s">
        <v>135</v>
      </c>
      <c r="V57" s="93">
        <v>-277.90000000000003</v>
      </c>
    </row>
    <row r="58" spans="1:23" ht="28.5">
      <c r="A58" s="140"/>
      <c r="B58" s="137"/>
      <c r="C58" s="143"/>
      <c r="D58" s="137"/>
      <c r="E58" s="137"/>
      <c r="F58" s="147"/>
      <c r="G58" s="147"/>
      <c r="H58" s="143"/>
      <c r="I58" s="128" t="s">
        <v>110</v>
      </c>
      <c r="J58" s="128">
        <v>171</v>
      </c>
      <c r="K58" s="128"/>
      <c r="L58" s="128"/>
      <c r="M58" s="58"/>
      <c r="N58" s="58"/>
      <c r="O58" s="132"/>
      <c r="P58" s="132"/>
      <c r="Q58" s="132"/>
      <c r="R58" s="132"/>
      <c r="S58" s="132"/>
      <c r="T58" s="132"/>
      <c r="U58" s="92" t="s">
        <v>136</v>
      </c>
      <c r="V58" s="93">
        <v>-52.7</v>
      </c>
    </row>
    <row r="59" spans="1:23" ht="15" customHeight="1" thickBot="1">
      <c r="A59" s="141"/>
      <c r="B59" s="138"/>
      <c r="C59" s="144"/>
      <c r="D59" s="138"/>
      <c r="E59" s="138"/>
      <c r="F59" s="148"/>
      <c r="G59" s="148"/>
      <c r="H59" s="144"/>
      <c r="I59" s="94" t="s">
        <v>88</v>
      </c>
      <c r="J59" s="94">
        <v>2940</v>
      </c>
      <c r="K59" s="129" t="s">
        <v>76</v>
      </c>
      <c r="L59" s="129">
        <v>12</v>
      </c>
      <c r="M59" s="94"/>
      <c r="N59" s="94"/>
      <c r="O59" s="133"/>
      <c r="P59" s="133"/>
      <c r="Q59" s="133"/>
      <c r="R59" s="133"/>
      <c r="S59" s="133"/>
      <c r="T59" s="133"/>
      <c r="U59" s="125" t="s">
        <v>138</v>
      </c>
      <c r="V59" s="97">
        <v>-112</v>
      </c>
    </row>
  </sheetData>
  <sheetProtection password="CC3E" sheet="1" objects="1" scenarios="1"/>
  <mergeCells count="169">
    <mergeCell ref="A52:A55"/>
    <mergeCell ref="B52:B55"/>
    <mergeCell ref="C52:C55"/>
    <mergeCell ref="D52:D55"/>
    <mergeCell ref="E52:E55"/>
    <mergeCell ref="P48:P51"/>
    <mergeCell ref="Q48:Q51"/>
    <mergeCell ref="R48:R51"/>
    <mergeCell ref="S48:S51"/>
    <mergeCell ref="A48:A51"/>
    <mergeCell ref="B48:B51"/>
    <mergeCell ref="C48:C51"/>
    <mergeCell ref="D48:D51"/>
    <mergeCell ref="E48:E51"/>
    <mergeCell ref="F48:F51"/>
    <mergeCell ref="G48:G51"/>
    <mergeCell ref="H48:H51"/>
    <mergeCell ref="F52:F55"/>
    <mergeCell ref="G52:G55"/>
    <mergeCell ref="H52:H55"/>
    <mergeCell ref="O52:O55"/>
    <mergeCell ref="O48:O51"/>
    <mergeCell ref="T44:T45"/>
    <mergeCell ref="P52:P55"/>
    <mergeCell ref="Q52:Q55"/>
    <mergeCell ref="R52:R55"/>
    <mergeCell ref="S52:S55"/>
    <mergeCell ref="T52:T55"/>
    <mergeCell ref="T48:T51"/>
    <mergeCell ref="U44:V45"/>
    <mergeCell ref="U47:V47"/>
    <mergeCell ref="Q44:Q45"/>
    <mergeCell ref="R44:R45"/>
    <mergeCell ref="I47:J47"/>
    <mergeCell ref="K47:L47"/>
    <mergeCell ref="M47:N47"/>
    <mergeCell ref="P40:P42"/>
    <mergeCell ref="Q40:Q42"/>
    <mergeCell ref="R40:R42"/>
    <mergeCell ref="D32:D38"/>
    <mergeCell ref="E32:E38"/>
    <mergeCell ref="P32:P38"/>
    <mergeCell ref="Q32:Q38"/>
    <mergeCell ref="R32:R38"/>
    <mergeCell ref="D6:D7"/>
    <mergeCell ref="E6:E7"/>
    <mergeCell ref="I6:N6"/>
    <mergeCell ref="I9:J9"/>
    <mergeCell ref="K9:L9"/>
    <mergeCell ref="M9:N9"/>
    <mergeCell ref="L10:L12"/>
    <mergeCell ref="M10:M12"/>
    <mergeCell ref="S32:S38"/>
    <mergeCell ref="O32:O38"/>
    <mergeCell ref="O25:O30"/>
    <mergeCell ref="Q17:Q23"/>
    <mergeCell ref="R17:R23"/>
    <mergeCell ref="S17:S23"/>
    <mergeCell ref="P25:P30"/>
    <mergeCell ref="Q25:Q30"/>
    <mergeCell ref="R25:R30"/>
    <mergeCell ref="S25:S30"/>
    <mergeCell ref="D25:D30"/>
    <mergeCell ref="E25:E30"/>
    <mergeCell ref="P10:P15"/>
    <mergeCell ref="Q10:Q15"/>
    <mergeCell ref="R10:R15"/>
    <mergeCell ref="S10:S15"/>
    <mergeCell ref="T10:T15"/>
    <mergeCell ref="P6:P7"/>
    <mergeCell ref="Q6:Q7"/>
    <mergeCell ref="R6:R7"/>
    <mergeCell ref="S6:S7"/>
    <mergeCell ref="T6:T7"/>
    <mergeCell ref="U9:V9"/>
    <mergeCell ref="U8:V8"/>
    <mergeCell ref="U6:V7"/>
    <mergeCell ref="A1:V1"/>
    <mergeCell ref="A2:V2"/>
    <mergeCell ref="A3:V3"/>
    <mergeCell ref="A4:V4"/>
    <mergeCell ref="A5:V5"/>
    <mergeCell ref="P44:P45"/>
    <mergeCell ref="S44:S45"/>
    <mergeCell ref="I44:N44"/>
    <mergeCell ref="I45:J45"/>
    <mergeCell ref="K45:L45"/>
    <mergeCell ref="M45:N45"/>
    <mergeCell ref="A43:V43"/>
    <mergeCell ref="A6:A7"/>
    <mergeCell ref="B6:C7"/>
    <mergeCell ref="I7:J7"/>
    <mergeCell ref="K7:L7"/>
    <mergeCell ref="M7:N7"/>
    <mergeCell ref="A16:V16"/>
    <mergeCell ref="A24:V24"/>
    <mergeCell ref="K10:K12"/>
    <mergeCell ref="O40:O42"/>
    <mergeCell ref="B17:B23"/>
    <mergeCell ref="C17:C23"/>
    <mergeCell ref="D17:D23"/>
    <mergeCell ref="D40:D42"/>
    <mergeCell ref="E40:E42"/>
    <mergeCell ref="B44:C45"/>
    <mergeCell ref="A44:A45"/>
    <mergeCell ref="D44:D45"/>
    <mergeCell ref="E44:E45"/>
    <mergeCell ref="B32:B38"/>
    <mergeCell ref="C32:C38"/>
    <mergeCell ref="O10:O15"/>
    <mergeCell ref="E17:E23"/>
    <mergeCell ref="A25:A30"/>
    <mergeCell ref="B25:B30"/>
    <mergeCell ref="C25:C30"/>
    <mergeCell ref="G32:G38"/>
    <mergeCell ref="H32:H38"/>
    <mergeCell ref="F40:F42"/>
    <mergeCell ref="G40:G42"/>
    <mergeCell ref="H40:H42"/>
    <mergeCell ref="N10:N12"/>
    <mergeCell ref="A10:A15"/>
    <mergeCell ref="A56:A59"/>
    <mergeCell ref="B56:B59"/>
    <mergeCell ref="C56:C59"/>
    <mergeCell ref="D56:D59"/>
    <mergeCell ref="E56:E59"/>
    <mergeCell ref="F6:F7"/>
    <mergeCell ref="G6:G7"/>
    <mergeCell ref="H6:H7"/>
    <mergeCell ref="F44:F45"/>
    <mergeCell ref="G44:G45"/>
    <mergeCell ref="H44:H45"/>
    <mergeCell ref="F56:F59"/>
    <mergeCell ref="G56:G59"/>
    <mergeCell ref="H56:H59"/>
    <mergeCell ref="B10:B15"/>
    <mergeCell ref="C10:C15"/>
    <mergeCell ref="D10:D15"/>
    <mergeCell ref="E10:E15"/>
    <mergeCell ref="A17:A23"/>
    <mergeCell ref="A31:V31"/>
    <mergeCell ref="A40:A42"/>
    <mergeCell ref="A32:A38"/>
    <mergeCell ref="B40:B42"/>
    <mergeCell ref="C40:C42"/>
    <mergeCell ref="O56:O59"/>
    <mergeCell ref="P56:P59"/>
    <mergeCell ref="Q56:Q59"/>
    <mergeCell ref="R56:R59"/>
    <mergeCell ref="S56:S59"/>
    <mergeCell ref="T56:T59"/>
    <mergeCell ref="O6:O7"/>
    <mergeCell ref="O44:O45"/>
    <mergeCell ref="F10:F15"/>
    <mergeCell ref="G10:G15"/>
    <mergeCell ref="H10:H15"/>
    <mergeCell ref="F17:F23"/>
    <mergeCell ref="G17:G23"/>
    <mergeCell ref="H17:H23"/>
    <mergeCell ref="F25:F30"/>
    <mergeCell ref="G25:G30"/>
    <mergeCell ref="H25:H30"/>
    <mergeCell ref="F32:F38"/>
    <mergeCell ref="P17:P23"/>
    <mergeCell ref="T32:T38"/>
    <mergeCell ref="T17:T23"/>
    <mergeCell ref="T25:T30"/>
    <mergeCell ref="S40:S42"/>
    <mergeCell ref="T40:T42"/>
  </mergeCells>
  <pageMargins left="0.44" right="0.57999999999999996" top="0.75" bottom="0.75" header="0.3" footer="0.3"/>
  <pageSetup scale="63" fitToHeight="0" orientation="landscape" r:id="rId1"/>
  <rowBreaks count="1" manualBreakCount="1">
    <brk id="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215" t="s">
        <v>17</v>
      </c>
      <c r="B1" s="215"/>
      <c r="C1" s="215"/>
      <c r="D1" s="215"/>
      <c r="E1" s="215"/>
    </row>
    <row r="2" spans="1:14" ht="39.75" customHeight="1">
      <c r="A2" s="216" t="s">
        <v>18</v>
      </c>
      <c r="B2" s="216"/>
      <c r="C2" s="216"/>
      <c r="D2" s="216"/>
      <c r="E2" s="216"/>
    </row>
    <row r="3" spans="1:14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>
      <c r="A4" s="218" t="s">
        <v>63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A5" s="218" t="s">
        <v>64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5.75" thickBot="1">
      <c r="A6" s="1"/>
      <c r="B6" s="1"/>
      <c r="C6" s="1"/>
      <c r="D6" s="1"/>
      <c r="E6" s="33" t="s">
        <v>70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69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SIMHADRI-I_ V(C)</vt:lpstr>
      <vt:lpstr>XVI A_VSTPS_V</vt:lpstr>
      <vt:lpstr>'SIMHADRI-I_ V(C)'!Print_Area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2018-08-05T13:54:42Z</cp:lastPrinted>
  <dcterms:created xsi:type="dcterms:W3CDTF">2017-11-27T12:02:36Z</dcterms:created>
  <dcterms:modified xsi:type="dcterms:W3CDTF">2019-01-18T05:20:32Z</dcterms:modified>
</cp:coreProperties>
</file>